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xdr="http://schemas.openxmlformats.org/drawingml/2006/spreadsheetDrawing">
  <authors>
    <author>Unknown Author</author>
  </authors>
  <commentList>
    <comment ref="B2" authorId="0">
      <text>
        <r>
          <rPr>
            <sz val="10"/>
            <rFont val="Arial"/>
            <family val="2"/>
          </rPr>
          <t xml:space="preserve">Source: stockanalysis.com (S&amp;P Global Market Intelligence), 7/6/2026, TTM data, intraday price</t>
        </r>
      </text>
    </comment>
    <comment ref="B7" authorId="0">
      <text>
        <r>
          <rPr>
            <sz val="10"/>
            <rFont val="Arial"/>
            <family val="2"/>
          </rPr>
          <t xml:space="preserve">Source: stockanalysis.com (S&amp;P Global Market Intelligence), 7/6/2026, TTM data</t>
        </r>
      </text>
    </comment>
    <comment ref="F2" authorId="0">
      <text>
        <r>
          <rPr>
            <sz val="10"/>
            <rFont val="Arial"/>
            <family val="2"/>
          </rPr>
          <t xml:space="preserve">TTM revenue $451.44B / 14.69B shares. Source: stockanalysis.com (S&amp;P Global Market Intelligence), 7/6/2026, TTM data</t>
        </r>
      </text>
    </comment>
    <comment ref="L18" authorId="0">
      <text>
        <r>
          <rPr>
            <sz val="10"/>
            <rFont val="Arial"/>
            <family val="2"/>
          </rPr>
          <t xml:space="preserve">Cash &amp; marketable securities. Source: stockanalysis.com (S&amp;P Global Market Intelligence), 7/6/2026, TTM data</t>
        </r>
      </text>
    </comment>
  </commentList>
</comments>
</file>

<file path=xl/sharedStrings.xml><?xml version="1.0" encoding="utf-8"?>
<sst xmlns="http://schemas.openxmlformats.org/spreadsheetml/2006/main" count="29" uniqueCount="28">
  <si>
    <t xml:space="preserve">AAPL price</t>
  </si>
  <si>
    <t xml:space="preserve">eps</t>
  </si>
  <si>
    <t xml:space="preserve">sales/sh</t>
  </si>
  <si>
    <t xml:space="preserve">bv/sh</t>
  </si>
  <si>
    <t xml:space="preserve">Ticker</t>
  </si>
  <si>
    <t xml:space="preserve">PE</t>
  </si>
  <si>
    <t xml:space="preserve">P/S</t>
  </si>
  <si>
    <t xml:space="preserve">P/B</t>
  </si>
  <si>
    <t xml:space="preserve">PEG</t>
  </si>
  <si>
    <t xml:space="preserve">EV/EBITDA</t>
  </si>
  <si>
    <t xml:space="preserve">implied growth</t>
  </si>
  <si>
    <t xml:space="preserve">ebitda</t>
  </si>
  <si>
    <t xml:space="preserve">AAPL</t>
  </si>
  <si>
    <t xml:space="preserve">billions</t>
  </si>
  <si>
    <t xml:space="preserve">MSFT</t>
  </si>
  <si>
    <t xml:space="preserve">GOOGL</t>
  </si>
  <si>
    <t xml:space="preserve">META</t>
  </si>
  <si>
    <t xml:space="preserve">peer median</t>
  </si>
  <si>
    <t xml:space="preserve">total cash</t>
  </si>
  <si>
    <t xml:space="preserve">billions </t>
  </si>
  <si>
    <t xml:space="preserve">peer average</t>
  </si>
  <si>
    <t xml:space="preserve">total debt</t>
  </si>
  <si>
    <t xml:space="preserve">shares outstanding</t>
  </si>
  <si>
    <t xml:space="preserve">billion</t>
  </si>
  <si>
    <t xml:space="preserve">target price based on median</t>
  </si>
  <si>
    <t xml:space="preserve">implied share price (EV/EBITDA, median)</t>
  </si>
  <si>
    <t xml:space="preserve">target price based on average</t>
  </si>
  <si>
    <t xml:space="preserve">implied share price (EV/EBITDA, average)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</si>
</sst>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.00"/>
    <numFmt numFmtId="166" formatCode="#,##0.00"/>
    <numFmt numFmtId="167" formatCode="0.0"/>
  </numFmts>
  <fonts count="6">
    <font>
      <sz val="11"/>
      <color theme="1"/>
      <name val="Aptos Narrow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theme="1"/>
      <name val="Aptos Narrow"/>
      <family val="2"/>
      <charset val="1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 diagonalUp="false" diagonalDown="false">
      <left/>
      <right/>
      <top/>
      <bottom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0" fillId="0" borderId="3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7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vmlDrawing" Target="../drawings/vmlDrawing1.v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2:M23"/>
  <sheetViews>
    <sheetView showFormulas="false" showGridLines="true" showRowColHeaders="true" showZeros="true" rightToLeft="false" tabSelected="true" showOutlineSymbols="true" defaultGridColor="true" view="normal" topLeftCell="A2" colorId="64" zoomScale="141" zoomScaleNormal="141" zoomScalePageLayoutView="100" workbookViewId="0">
      <selection pane="topLeft" activeCell="A8" activeCellId="0" sqref="A8"/>
    </sheetView>
  </sheetViews>
  <sheetFormatPr defaultColWidth="8.83203125" defaultRowHeight="15" zeroHeight="false" outlineLevelRow="0" outlineLevelCol="0"/>
  <cols>
    <col collapsed="false" customWidth="true" hidden="false" outlineLevel="0" max="1" min="1" style="1" width="26.83"/>
    <col collapsed="false" customWidth="true" hidden="false" outlineLevel="0" max="6" min="6" style="1" width="11.5"/>
    <col collapsed="false" customWidth="true" hidden="false" outlineLevel="0" max="7" min="7" style="1" width="15.83"/>
    <col collapsed="false" customWidth="true" hidden="false" outlineLevel="0" max="11" min="11" style="1" width="16.17"/>
  </cols>
  <sheetData>
    <row r="2" customFormat="false" ht="15" hidden="false" customHeight="true" outlineLevel="0" collapsed="false">
      <c r="A2" s="1" t="s">
        <v>0</v>
      </c>
      <c r="B2" s="1" t="n">
        <v>313.14</v>
      </c>
      <c r="C2" s="1" t="s">
        <v>1</v>
      </c>
      <c r="D2" s="1" t="n">
        <v>8.25</v>
      </c>
      <c r="E2" s="1" t="s">
        <v>2</v>
      </c>
      <c r="F2" s="1" t="n">
        <v>30.73</v>
      </c>
      <c r="G2" s="1" t="s">
        <v>3</v>
      </c>
      <c r="H2" s="1" t="n">
        <v>7.26</v>
      </c>
    </row>
    <row r="6" customFormat="false" ht="15" hidden="false" customHeight="true" outlineLevel="0" collapsed="false">
      <c r="A6" s="2" t="s">
        <v>4</v>
      </c>
      <c r="B6" s="2" t="s">
        <v>5</v>
      </c>
      <c r="C6" s="2" t="s">
        <v>6</v>
      </c>
      <c r="D6" s="2" t="s">
        <v>7</v>
      </c>
      <c r="E6" s="2" t="s">
        <v>8</v>
      </c>
      <c r="F6" s="2" t="s">
        <v>9</v>
      </c>
      <c r="G6" s="1" t="s">
        <v>10</v>
      </c>
      <c r="I6" s="2" t="s">
        <v>11</v>
      </c>
    </row>
    <row r="7" customFormat="false" ht="15" hidden="false" customHeight="true" outlineLevel="0" collapsed="false">
      <c r="A7" s="3" t="s">
        <v>12</v>
      </c>
      <c r="B7" s="3" t="n">
        <v>37.41</v>
      </c>
      <c r="C7" s="3" t="n">
        <v>10.04</v>
      </c>
      <c r="D7" s="3" t="n">
        <v>42.51</v>
      </c>
      <c r="E7" s="3" t="n">
        <v>2.95</v>
      </c>
      <c r="F7" s="4" t="n">
        <v>27.95</v>
      </c>
      <c r="G7" s="5" t="n">
        <f aca="false">B7/E7</f>
        <v>12.6813559322034</v>
      </c>
      <c r="H7" s="3"/>
      <c r="I7" s="4" t="n">
        <v>159.98</v>
      </c>
      <c r="J7" s="1" t="s">
        <v>13</v>
      </c>
    </row>
    <row r="8" customFormat="false" ht="15" hidden="false" customHeight="true" outlineLevel="0" collapsed="false">
      <c r="A8" s="1" t="s">
        <v>14</v>
      </c>
      <c r="B8" s="1" t="n">
        <v>23.26</v>
      </c>
      <c r="C8" s="1" t="n">
        <v>9.02</v>
      </c>
      <c r="D8" s="1" t="n">
        <v>7</v>
      </c>
      <c r="E8" s="1" t="n">
        <v>1.31</v>
      </c>
      <c r="F8" s="1" t="n">
        <v>15.82</v>
      </c>
      <c r="G8" s="6" t="n">
        <f aca="false">B8/E8</f>
        <v>17.7557251908397</v>
      </c>
    </row>
    <row r="9" customFormat="false" ht="15" hidden="false" customHeight="true" outlineLevel="0" collapsed="false">
      <c r="A9" s="1" t="s">
        <v>15</v>
      </c>
      <c r="B9" s="1" t="n">
        <v>27.46</v>
      </c>
      <c r="C9" s="1" t="n">
        <v>10.49</v>
      </c>
      <c r="D9" s="1" t="n">
        <v>9.11</v>
      </c>
      <c r="E9" s="1" t="n">
        <v>1.81</v>
      </c>
      <c r="F9" s="1" t="n">
        <v>27.27</v>
      </c>
      <c r="G9" s="6" t="n">
        <f aca="false">B9/E9</f>
        <v>15.171270718232</v>
      </c>
    </row>
    <row r="10" customFormat="false" ht="15" hidden="false" customHeight="true" outlineLevel="0" collapsed="false">
      <c r="A10" s="1" t="s">
        <v>16</v>
      </c>
      <c r="B10" s="1" t="n">
        <v>21.2</v>
      </c>
      <c r="C10" s="1" t="n">
        <v>6.92</v>
      </c>
      <c r="D10" s="1" t="n">
        <v>6.07</v>
      </c>
      <c r="E10" s="1" t="n">
        <v>0.86</v>
      </c>
      <c r="F10" s="1" t="n">
        <v>13.66</v>
      </c>
      <c r="G10" s="6" t="n">
        <f aca="false">B10/E10</f>
        <v>24.6511627906977</v>
      </c>
    </row>
    <row r="11" customFormat="false" ht="15" hidden="false" customHeight="true" outlineLevel="0" collapsed="false">
      <c r="G11" s="6"/>
    </row>
    <row r="12" customFormat="false" ht="15" hidden="false" customHeight="true" outlineLevel="0" collapsed="false">
      <c r="G12" s="6"/>
    </row>
    <row r="13" customFormat="false" ht="15" hidden="false" customHeight="true" outlineLevel="0" collapsed="false">
      <c r="G13" s="6"/>
    </row>
    <row r="18" customFormat="false" ht="15" hidden="false" customHeight="true" outlineLevel="0" collapsed="false">
      <c r="A18" s="1" t="s">
        <v>17</v>
      </c>
      <c r="B18" s="1" t="n">
        <f aca="false">MEDIAN(B8:B13)</f>
        <v>23.26</v>
      </c>
      <c r="C18" s="1" t="n">
        <f aca="false">MEDIAN(C8:C13)</f>
        <v>9.02</v>
      </c>
      <c r="D18" s="1" t="n">
        <f aca="false">MEDIAN(D8:D13)</f>
        <v>7</v>
      </c>
      <c r="E18" s="1" t="n">
        <f aca="false">MEDIAN(E8:E13)</f>
        <v>1.31</v>
      </c>
      <c r="F18" s="1" t="n">
        <f aca="false">MEDIAN(F8:F13)</f>
        <v>15.82</v>
      </c>
      <c r="K18" s="1" t="s">
        <v>18</v>
      </c>
      <c r="L18" s="1" t="n">
        <v>146.6</v>
      </c>
      <c r="M18" s="1" t="s">
        <v>19</v>
      </c>
    </row>
    <row r="19" customFormat="false" ht="15" hidden="false" customHeight="true" outlineLevel="0" collapsed="false">
      <c r="A19" s="1" t="s">
        <v>20</v>
      </c>
      <c r="B19" s="6" t="n">
        <f aca="false">AVERAGE(B8:B13)</f>
        <v>23.9733333333333</v>
      </c>
      <c r="C19" s="6" t="n">
        <f aca="false">AVERAGE(C8:C13)</f>
        <v>8.81</v>
      </c>
      <c r="D19" s="6" t="n">
        <f aca="false">AVERAGE(D8:D13)</f>
        <v>7.39333333333333</v>
      </c>
      <c r="E19" s="6" t="n">
        <f aca="false">AVERAGE(E8:E13)</f>
        <v>1.32666666666667</v>
      </c>
      <c r="F19" s="6" t="n">
        <f aca="false">AVERAGE(F8:F13)</f>
        <v>18.9166666666667</v>
      </c>
      <c r="K19" s="1" t="s">
        <v>21</v>
      </c>
      <c r="L19" s="1" t="n">
        <v>84.71</v>
      </c>
      <c r="M19" s="1" t="s">
        <v>19</v>
      </c>
    </row>
    <row r="20" customFormat="false" ht="15" hidden="false" customHeight="true" outlineLevel="0" collapsed="false">
      <c r="K20" s="1" t="s">
        <v>22</v>
      </c>
      <c r="L20" s="7" t="n">
        <v>14.69</v>
      </c>
      <c r="M20" s="1" t="s">
        <v>23</v>
      </c>
    </row>
    <row r="22" customFormat="false" ht="15" hidden="false" customHeight="true" outlineLevel="0" collapsed="false">
      <c r="A22" s="1" t="s">
        <v>24</v>
      </c>
      <c r="B22" s="8" t="n">
        <f aca="false">B18*D2</f>
        <v>191.895</v>
      </c>
      <c r="C22" s="8" t="n">
        <f aca="false">C18*F2</f>
        <v>277.1846</v>
      </c>
      <c r="D22" s="8" t="n">
        <f aca="false">D18*H2</f>
        <v>50.82</v>
      </c>
      <c r="E22" s="8" t="n">
        <f aca="false">E18*D2*G7</f>
        <v>137.053754237288</v>
      </c>
      <c r="F22" s="8" t="n">
        <f aca="false">F18*I7</f>
        <v>2530.8836</v>
      </c>
      <c r="K22" s="1" t="s">
        <v>25</v>
      </c>
      <c r="L22" s="1" t="n">
        <f aca="false">(F22+L18-L19)/L20</f>
        <v>176.499223961879</v>
      </c>
    </row>
    <row r="23" customFormat="false" ht="15" hidden="false" customHeight="true" outlineLevel="0" collapsed="false">
      <c r="A23" s="1" t="s">
        <v>26</v>
      </c>
      <c r="B23" s="1" t="n">
        <f aca="false">B19*D2</f>
        <v>197.78</v>
      </c>
      <c r="C23" s="1" t="n">
        <f aca="false">C19*F2</f>
        <v>270.7313</v>
      </c>
      <c r="D23" s="1" t="n">
        <f aca="false">D19*H2</f>
        <v>53.6756</v>
      </c>
      <c r="E23" s="1" t="n">
        <f aca="false">E19*G7*D2</f>
        <v>138.797440677966</v>
      </c>
      <c r="F23" s="1" t="n">
        <f aca="false">F19*I7</f>
        <v>3026.28833333333</v>
      </c>
      <c r="K23" s="1" t="s">
        <v>27</v>
      </c>
      <c r="L23" s="1" t="n">
        <f aca="false">(F23+L18-L19)/L20</f>
        <v>210.223167687769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2025-12-02T19:02:25Z</dcterms:created>
  <dc:creator>Joe Marfisi</dc:creator>
  <dc:description/>
  <dc:language>en-US</dc:language>
  <cp:lastModifiedBy>Joe Marfisi</cp:lastModifiedBy>
  <dcterms:modified xsi:type="dcterms:W3CDTF">2026-07-06T19:10:36Z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