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2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oesairbook/Documents/"/>
    </mc:Choice>
  </mc:AlternateContent>
  <xr:revisionPtr revIDLastSave="0" documentId="8_{0779779D-3926-384A-87C7-7085151F7AD7}" xr6:coauthVersionLast="47" xr6:coauthVersionMax="47" xr10:uidLastSave="{00000000-0000-0000-0000-000000000000}"/>
  <bookViews>
    <workbookView xWindow="0" yWindow="500" windowWidth="28800" windowHeight="16360" xr2:uid="{D2C9B251-0EBB-4AA1-A15A-7EEA01008BF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5" i="1" l="1"/>
  <c r="D19" i="1" s="1"/>
  <c r="B20" i="1"/>
  <c r="B19" i="1"/>
  <c r="L20" i="1"/>
  <c r="L19" i="1"/>
  <c r="B15" i="1"/>
  <c r="C19" i="1"/>
  <c r="G12" i="1"/>
  <c r="C20" i="1"/>
  <c r="F20" i="1"/>
  <c r="F19" i="1"/>
  <c r="E15" i="1"/>
  <c r="C15" i="1"/>
  <c r="F16" i="1" l="1"/>
  <c r="D16" i="1"/>
  <c r="D20" i="1" s="1"/>
  <c r="C16" i="1"/>
  <c r="E16" i="1"/>
  <c r="B16" i="1"/>
  <c r="F15" i="1"/>
  <c r="G7" i="1"/>
  <c r="G11" i="1"/>
  <c r="G9" i="1"/>
  <c r="G8" i="1"/>
  <c r="E19" i="1" l="1"/>
  <c r="E20" i="1"/>
</calcChain>
</file>

<file path=xl/sharedStrings.xml><?xml version="1.0" encoding="utf-8"?>
<sst xmlns="http://schemas.openxmlformats.org/spreadsheetml/2006/main" count="32" uniqueCount="30">
  <si>
    <t>RTX</t>
  </si>
  <si>
    <t>PE</t>
  </si>
  <si>
    <t>PEG</t>
  </si>
  <si>
    <t>P/S</t>
  </si>
  <si>
    <t>P/B</t>
  </si>
  <si>
    <t>EV/EBITDA</t>
  </si>
  <si>
    <t>Ticker</t>
  </si>
  <si>
    <t>STE SP</t>
  </si>
  <si>
    <t>GE US</t>
  </si>
  <si>
    <t>AIR US</t>
  </si>
  <si>
    <t>LDO IM</t>
  </si>
  <si>
    <t>SAF FP</t>
  </si>
  <si>
    <t>CW US</t>
  </si>
  <si>
    <t>implied growth</t>
  </si>
  <si>
    <t>ebitda</t>
  </si>
  <si>
    <t>peer median</t>
  </si>
  <si>
    <t>peer average</t>
  </si>
  <si>
    <t>target price based on median</t>
  </si>
  <si>
    <t>target price based on average</t>
  </si>
  <si>
    <t>RTX price</t>
  </si>
  <si>
    <t>eps</t>
  </si>
  <si>
    <t>sales/sh</t>
  </si>
  <si>
    <t>bv/sh</t>
  </si>
  <si>
    <t>billions</t>
  </si>
  <si>
    <t>enterprise value</t>
  </si>
  <si>
    <t>total cash</t>
  </si>
  <si>
    <t>total debt</t>
  </si>
  <si>
    <t xml:space="preserve">billions </t>
  </si>
  <si>
    <t>shares outstanding</t>
  </si>
  <si>
    <t>billion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</si>
</sst>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2" xfId="0" applyBorder="1"/>
    <xf numFmtId="2" fontId="0" fillId="0" borderId="0" xfId="0" applyNumberFormat="1"/>
    <xf numFmtId="2" fontId="0" fillId="0" borderId="3" xfId="0" applyNumberFormat="1" applyBorder="1"/>
    <xf numFmtId="165" fontId="0" fillId="0" borderId="0" xfId="0" applyNumberFormat="1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25009-AE3D-4D4E-8E5F-B08A8F199A13}">
  <dimension ref="A2:M20"/>
  <sheetViews>
    <sheetView tabSelected="1" zoomScale="141" workbookViewId="0">
      <selection activeCell="I16" sqref="I16"/>
    </sheetView>
  </sheetViews>
  <sheetFormatPr baseColWidth="10" defaultColWidth="8.83203125" defaultRowHeight="15" x14ac:dyDescent="0.2"/>
  <cols>
    <col min="1" max="1" width="26.83203125" customWidth="1"/>
    <col min="6" max="6" width="11.6640625" customWidth="1"/>
    <col min="7" max="7" width="15.83203125" customWidth="1"/>
    <col min="11" max="11" width="16.1640625" customWidth="1"/>
  </cols>
  <sheetData>
    <row r="2" spans="1:13" x14ac:dyDescent="0.2">
      <c r="A2" t="s">
        <v>19</v>
      </c>
      <c r="B2">
        <v>168.02</v>
      </c>
      <c r="C2" t="s">
        <v>20</v>
      </c>
      <c r="D2">
        <v>4.87</v>
      </c>
      <c r="E2" t="s">
        <v>21</v>
      </c>
      <c r="F2">
        <v>64.23</v>
      </c>
      <c r="G2" t="s">
        <v>22</v>
      </c>
      <c r="H2">
        <v>48.12</v>
      </c>
    </row>
    <row r="6" spans="1:13" x14ac:dyDescent="0.2">
      <c r="A6" s="1" t="s">
        <v>6</v>
      </c>
      <c r="B6" s="1" t="s">
        <v>1</v>
      </c>
      <c r="C6" s="1" t="s">
        <v>3</v>
      </c>
      <c r="D6" s="1" t="s">
        <v>4</v>
      </c>
      <c r="E6" s="1" t="s">
        <v>2</v>
      </c>
      <c r="F6" s="1" t="s">
        <v>5</v>
      </c>
      <c r="G6" t="s">
        <v>13</v>
      </c>
      <c r="I6" s="1" t="s">
        <v>14</v>
      </c>
    </row>
    <row r="7" spans="1:13" x14ac:dyDescent="0.2">
      <c r="A7" s="2" t="s">
        <v>0</v>
      </c>
      <c r="B7" s="2">
        <v>34.520000000000003</v>
      </c>
      <c r="C7" s="2">
        <v>2.72</v>
      </c>
      <c r="D7" s="2">
        <v>3.64</v>
      </c>
      <c r="E7" s="2">
        <v>2.79</v>
      </c>
      <c r="F7" s="3">
        <v>17.489999999999998</v>
      </c>
      <c r="G7" s="5">
        <f>B7/E7</f>
        <v>12.372759856630825</v>
      </c>
      <c r="H7" s="2"/>
      <c r="I7" s="3">
        <v>14.46</v>
      </c>
      <c r="J7" t="s">
        <v>23</v>
      </c>
    </row>
    <row r="8" spans="1:13" x14ac:dyDescent="0.2">
      <c r="A8" t="s">
        <v>7</v>
      </c>
      <c r="B8">
        <v>34.89</v>
      </c>
      <c r="C8">
        <v>2.2999999999999998</v>
      </c>
      <c r="D8">
        <v>9.89</v>
      </c>
      <c r="E8">
        <v>2.0299999999999998</v>
      </c>
      <c r="F8">
        <v>20.55</v>
      </c>
      <c r="G8" s="4">
        <f>B8/E8</f>
        <v>17.187192118226601</v>
      </c>
    </row>
    <row r="9" spans="1:13" x14ac:dyDescent="0.2">
      <c r="A9" t="s">
        <v>8</v>
      </c>
      <c r="B9">
        <v>47.34</v>
      </c>
      <c r="C9">
        <v>7.22</v>
      </c>
      <c r="D9">
        <v>16.690000000000001</v>
      </c>
      <c r="E9">
        <v>2.2000000000000002</v>
      </c>
      <c r="F9">
        <v>39.85</v>
      </c>
      <c r="G9" s="4">
        <f>B9/E9</f>
        <v>21.518181818181819</v>
      </c>
    </row>
    <row r="10" spans="1:13" x14ac:dyDescent="0.2">
      <c r="A10" t="s">
        <v>9</v>
      </c>
      <c r="B10">
        <v>14.52</v>
      </c>
      <c r="C10">
        <v>0.97</v>
      </c>
      <c r="D10">
        <v>2.2599999999999998</v>
      </c>
      <c r="F10">
        <v>10.69</v>
      </c>
      <c r="G10" s="4"/>
    </row>
    <row r="11" spans="1:13" x14ac:dyDescent="0.2">
      <c r="A11" t="s">
        <v>10</v>
      </c>
      <c r="B11">
        <v>27.61</v>
      </c>
      <c r="C11">
        <v>1.55</v>
      </c>
      <c r="D11">
        <v>3.21</v>
      </c>
      <c r="E11">
        <v>0.7</v>
      </c>
      <c r="F11">
        <v>13.18</v>
      </c>
      <c r="G11" s="4">
        <f>B11/E11</f>
        <v>39.442857142857143</v>
      </c>
    </row>
    <row r="12" spans="1:13" x14ac:dyDescent="0.2">
      <c r="A12" t="s">
        <v>11</v>
      </c>
      <c r="B12">
        <v>29.07</v>
      </c>
      <c r="C12">
        <v>4.2</v>
      </c>
      <c r="D12">
        <v>9.48</v>
      </c>
      <c r="E12">
        <v>1.77</v>
      </c>
      <c r="F12">
        <v>20.2</v>
      </c>
      <c r="G12" s="4">
        <f>B12/E12</f>
        <v>16.423728813559322</v>
      </c>
    </row>
    <row r="13" spans="1:13" x14ac:dyDescent="0.2">
      <c r="A13" t="s">
        <v>12</v>
      </c>
      <c r="B13">
        <v>42.52</v>
      </c>
      <c r="C13">
        <v>6.02</v>
      </c>
      <c r="D13">
        <v>7.91</v>
      </c>
      <c r="F13">
        <v>28.03</v>
      </c>
      <c r="G13" s="4"/>
    </row>
    <row r="15" spans="1:13" x14ac:dyDescent="0.2">
      <c r="A15" t="s">
        <v>15</v>
      </c>
      <c r="B15">
        <f>MEDIAN(B8:B13)</f>
        <v>31.98</v>
      </c>
      <c r="C15">
        <f>MEDIAN(C8:C13)</f>
        <v>3.25</v>
      </c>
      <c r="D15">
        <f>MEDIAN(D8:D13)</f>
        <v>8.6950000000000003</v>
      </c>
      <c r="E15">
        <f>MEDIAN(E8:E13)</f>
        <v>1.9</v>
      </c>
      <c r="F15">
        <f t="shared" ref="F15" si="0">MEDIAN(F8:F13)</f>
        <v>20.375</v>
      </c>
      <c r="K15" t="s">
        <v>25</v>
      </c>
      <c r="L15">
        <v>5.97</v>
      </c>
      <c r="M15" t="s">
        <v>27</v>
      </c>
    </row>
    <row r="16" spans="1:13" x14ac:dyDescent="0.2">
      <c r="A16" t="s">
        <v>16</v>
      </c>
      <c r="B16" s="4">
        <f>AVERAGE(B8:B13)</f>
        <v>32.658333333333339</v>
      </c>
      <c r="C16" s="4">
        <f>AVERAGE(C8:C13)</f>
        <v>3.7100000000000004</v>
      </c>
      <c r="D16" s="4">
        <f>AVERAGE(D8:D13)</f>
        <v>8.24</v>
      </c>
      <c r="E16" s="4">
        <f>AVERAGE(E8:E13)</f>
        <v>1.6750000000000003</v>
      </c>
      <c r="F16" s="4">
        <f t="shared" ref="C16:F16" si="1">AVERAGE(F8:F13)</f>
        <v>22.083333333333332</v>
      </c>
      <c r="K16" t="s">
        <v>26</v>
      </c>
      <c r="L16">
        <v>40.71</v>
      </c>
      <c r="M16" t="s">
        <v>27</v>
      </c>
    </row>
    <row r="17" spans="1:13" x14ac:dyDescent="0.2">
      <c r="K17" t="s">
        <v>28</v>
      </c>
      <c r="L17" s="7">
        <v>1.258</v>
      </c>
      <c r="M17" t="s">
        <v>29</v>
      </c>
    </row>
    <row r="19" spans="1:13" x14ac:dyDescent="0.2">
      <c r="A19" t="s">
        <v>17</v>
      </c>
      <c r="B19" s="6">
        <f>B15*D2</f>
        <v>155.74260000000001</v>
      </c>
      <c r="C19" s="6">
        <f>C15*F2</f>
        <v>208.7475</v>
      </c>
      <c r="D19" s="6">
        <f>D15*H2</f>
        <v>418.40339999999998</v>
      </c>
      <c r="E19" s="6">
        <f>E15*D2*G7</f>
        <v>114.48514695340502</v>
      </c>
      <c r="F19" s="6">
        <f>F15*I7</f>
        <v>294.6225</v>
      </c>
      <c r="K19" t="s">
        <v>24</v>
      </c>
      <c r="L19">
        <f>(F19+L15-L16)/L17</f>
        <v>206.58386327503979</v>
      </c>
    </row>
    <row r="20" spans="1:13" x14ac:dyDescent="0.2">
      <c r="A20" t="s">
        <v>18</v>
      </c>
      <c r="B20">
        <f>B16*D2</f>
        <v>159.04608333333337</v>
      </c>
      <c r="C20">
        <f>C16*F2</f>
        <v>238.29330000000004</v>
      </c>
      <c r="D20">
        <f>D16*H2</f>
        <v>396.50880000000001</v>
      </c>
      <c r="E20">
        <f>E16*G7*D2</f>
        <v>100.92769534050181</v>
      </c>
      <c r="F20">
        <f>F16*I7</f>
        <v>319.32499999999999</v>
      </c>
      <c r="K20" t="s">
        <v>24</v>
      </c>
      <c r="L20">
        <f>(F20+L15-L16)/L17</f>
        <v>226.22019077901433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 Marfisi</dc:creator>
  <cp:lastModifiedBy>Joe Marfisi</cp:lastModifiedBy>
  <dcterms:created xsi:type="dcterms:W3CDTF">2025-12-02T19:02:25Z</dcterms:created>
  <dcterms:modified xsi:type="dcterms:W3CDTF">2025-12-04T19:31:39Z</dcterms:modified>
</cp:coreProperties>
</file>